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<sst xmlns="http://schemas.openxmlformats.org/spreadsheetml/2006/main" count="36" uniqueCount="19">
  <si>
    <r>
      <rPr>
        <rFont val="Arial"/>
        <b/>
        <color theme="1"/>
        <sz val="14.0"/>
        <u/>
      </rPr>
      <t>Instructions to use the dashboard:</t>
    </r>
    <r>
      <rPr>
        <rFont val="Arial"/>
        <color theme="1"/>
        <sz val="14.0"/>
      </rPr>
      <t xml:space="preserve"> Please input the irrigated acres, water pumped and appropriation in the red boxes of this page.  The calculations of all three presented fee options will adjust below (based the on data).  As a reminder the rates have not been determined and this is for example only and subject to change.</t>
    </r>
  </si>
  <si>
    <t>Irrigated Acres</t>
  </si>
  <si>
    <t>Acre-feet of Water Pumped</t>
  </si>
  <si>
    <t>Appropriation from permit</t>
  </si>
  <si>
    <t>Irrigated Acre Fee</t>
  </si>
  <si>
    <t>50/50 Acre/Water Fee</t>
  </si>
  <si>
    <t>Acre/Appropriation Fee</t>
  </si>
  <si>
    <t>Rate</t>
  </si>
  <si>
    <t>Appropriation</t>
  </si>
  <si>
    <t>Water Pumped</t>
  </si>
  <si>
    <t>Base Rate</t>
  </si>
  <si>
    <t>&lt;46%</t>
  </si>
  <si>
    <t>TOTAL Fee</t>
  </si>
  <si>
    <t>Tiered Rate</t>
  </si>
  <si>
    <t>&gt;46%</t>
  </si>
  <si>
    <t>Per Irrigated Acre</t>
  </si>
  <si>
    <t>Per Acre Foot</t>
  </si>
  <si>
    <t>Inches per Acre</t>
  </si>
  <si>
    <t>inches/acre</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</si>
</sst>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
    <numFmt numFmtId="165" formatCode="&quot;$&quot;#,##0"/>
    <numFmt numFmtId="166" formatCode="&quot;$&quot;#,##0.00"/>
    <numFmt numFmtId="167" formatCode="_([$$-409]* #,##0.00_);_([$$-409]* \(#,##0.00\);_([$$-409]* &quot;-&quot;??_);_(@_)"/>
  </numFmts>
  <fonts count="7">
    <font>
      <sz val="10.0"/>
      <color rgb="FF000000"/>
      <name val="Arial"/>
      <scheme val="minor"/>
    </font>
    <font>
      <sz val="14.0"/>
      <color theme="1"/>
      <name val="Arial"/>
    </font>
    <font/>
    <font>
      <b/>
      <sz val="19.0"/>
      <color theme="1"/>
      <name val="Arial"/>
    </font>
    <font>
      <b/>
      <sz val="20.0"/>
      <color theme="1"/>
      <name val="Arial"/>
    </font>
    <font>
      <sz val="16.0"/>
      <color theme="1"/>
      <name val="Arial"/>
    </font>
    <font>
      <b/>
      <sz val="16.0"/>
      <color theme="1"/>
      <name val="Arial"/>
    </font>
  </fonts>
  <fills count="15">
    <fill>
      <patternFill patternType="none"/>
    </fill>
    <fill>
      <patternFill patternType="lightGray"/>
    </fill>
    <fill>
      <patternFill patternType="solid">
        <fgColor rgb="FFFFFFFF"/>
        <bgColor rgb="FFFFFFFF"/>
      </patternFill>
    </fill>
    <fill>
      <patternFill patternType="solid">
        <fgColor rgb="FFE6B8AF"/>
        <bgColor rgb="FFE6B8AF"/>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FFE599"/>
        <bgColor rgb="FFFFE599"/>
      </patternFill>
    </fill>
    <fill>
      <patternFill patternType="solid">
        <fgColor rgb="FFFFD966"/>
        <bgColor rgb="FFFFD966"/>
      </patternFill>
    </fill>
    <fill>
      <patternFill patternType="solid">
        <fgColor rgb="FFB6D7A8"/>
        <bgColor rgb="FFB6D7A8"/>
      </patternFill>
    </fill>
    <fill>
      <patternFill patternType="solid">
        <fgColor rgb="FF93C47D"/>
        <bgColor rgb="FF93C47D"/>
      </patternFill>
    </fill>
    <fill>
      <patternFill patternType="solid">
        <fgColor rgb="FF9FC5E8"/>
        <bgColor rgb="FF9FC5E8"/>
      </patternFill>
    </fill>
    <fill>
      <patternFill patternType="solid">
        <fgColor rgb="FF6FA8DC"/>
        <bgColor rgb="FF6FA8DC"/>
      </patternFill>
    </fill>
    <fill>
      <patternFill patternType="solid">
        <fgColor rgb="FFD2F1DA"/>
        <bgColor rgb="FFD2F1DA"/>
      </patternFill>
    </fill>
    <fill>
      <patternFill patternType="solid">
        <fgColor rgb="FFD9E6FC"/>
        <bgColor rgb="FFD9E6FC"/>
      </patternFill>
    </fill>
  </fills>
  <borders count="21">
    <border/>
    <border>
      <left/>
      <top/>
    </border>
    <border>
      <top/>
    </border>
    <border>
      <right/>
      <top/>
    </border>
    <border>
      <left/>
      <top/>
      <bottom/>
    </border>
    <border>
      <top/>
      <bottom/>
    </border>
    <border>
      <right/>
      <top/>
      <bottom/>
    </border>
    <border>
      <left/>
      <right/>
      <top/>
      <bottom/>
    </border>
    <border>
      <left/>
    </border>
    <border>
      <right/>
    </border>
    <border>
      <left/>
      <bottom/>
    </border>
    <border>
      <bottom/>
    </border>
    <border>
      <right/>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top/>
      <bottom/>
    </border>
    <border>
      <left/>
      <right style="thick">
        <color rgb="FF000000"/>
      </right>
      <top/>
      <bottom/>
    </border>
    <border>
      <left style="thick">
        <color rgb="FF000000"/>
      </left>
      <right/>
      <top/>
      <bottom style="thick">
        <color rgb="FF000000"/>
      </bottom>
    </border>
    <border>
      <left/>
      <right/>
      <top/>
      <bottom style="thick">
        <color rgb="FF000000"/>
      </bottom>
    </border>
    <border>
      <left/>
      <right style="thick">
        <color rgb="FF000000"/>
      </right>
      <top/>
      <bottom style="thick">
        <color rgb="FF000000"/>
      </bottom>
    </border>
  </borders>
  <cellStyleXfs count="1">
    <xf borderId="0" fillId="0" fontId="0" numFmtId="0" applyAlignment="1" applyFont="1"/>
  </cellStyleXfs>
  <cellXfs count="78">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2" fillId="0" fontId="2" numFmtId="0" xfId="0" applyBorder="1" applyFont="1"/>
    <xf borderId="3" fillId="0" fontId="2" numFmtId="0" xfId="0" applyBorder="1" applyFont="1"/>
    <xf borderId="4" fillId="2" fontId="3" numFmtId="0" xfId="0" applyAlignment="1" applyBorder="1" applyFont="1">
      <alignment horizontal="center"/>
    </xf>
    <xf borderId="5" fillId="0" fontId="2" numFmtId="0" xfId="0" applyBorder="1" applyFont="1"/>
    <xf borderId="6" fillId="0" fontId="2" numFmtId="0" xfId="0" applyBorder="1" applyFont="1"/>
    <xf borderId="7" fillId="3" fontId="4" numFmtId="164" xfId="0" applyAlignment="1" applyBorder="1" applyFill="1" applyFont="1" applyNumberFormat="1">
      <alignment horizontal="center" readingOrder="0"/>
    </xf>
    <xf borderId="7" fillId="2" fontId="3" numFmtId="0" xfId="0" applyBorder="1" applyFont="1"/>
    <xf borderId="8" fillId="0" fontId="2" numFmtId="0" xfId="0" applyBorder="1" applyFont="1"/>
    <xf borderId="9" fillId="0" fontId="2" numFmtId="0" xfId="0" applyBorder="1" applyFont="1"/>
    <xf borderId="7" fillId="2" fontId="3" numFmtId="0" xfId="0" applyAlignment="1" applyBorder="1" applyFont="1">
      <alignment horizontal="center"/>
    </xf>
    <xf borderId="7" fillId="3" fontId="3" numFmtId="0" xfId="0" applyAlignment="1" applyBorder="1" applyFont="1">
      <alignment horizontal="center" readingOrder="0"/>
    </xf>
    <xf borderId="7" fillId="3" fontId="3" numFmtId="1" xfId="0" applyAlignment="1" applyBorder="1" applyFont="1" applyNumberFormat="1">
      <alignment horizontal="center" readingOrder="0"/>
    </xf>
    <xf borderId="7" fillId="2" fontId="3" numFmtId="0" xfId="0" applyAlignment="1" applyBorder="1" applyFont="1">
      <alignment readingOrder="0"/>
    </xf>
    <xf borderId="10" fillId="0" fontId="2" numFmtId="0" xfId="0" applyBorder="1" applyFont="1"/>
    <xf borderId="11" fillId="0" fontId="2" numFmtId="0" xfId="0" applyBorder="1" applyFont="1"/>
    <xf borderId="12" fillId="0" fontId="2" numFmtId="0" xfId="0" applyBorder="1" applyFont="1"/>
    <xf borderId="13" fillId="4" fontId="3" numFmtId="0" xfId="0" applyAlignment="1" applyBorder="1" applyFill="1" applyFont="1">
      <alignment horizontal="center"/>
    </xf>
    <xf borderId="14" fillId="0" fontId="2" numFmtId="0" xfId="0" applyBorder="1" applyFont="1"/>
    <xf borderId="15" fillId="0" fontId="2" numFmtId="0" xfId="0" applyBorder="1" applyFont="1"/>
    <xf borderId="0" fillId="0" fontId="3" numFmtId="0" xfId="0" applyFont="1"/>
    <xf borderId="13" fillId="5" fontId="3" numFmtId="0" xfId="0" applyAlignment="1" applyBorder="1" applyFill="1" applyFont="1">
      <alignment horizontal="center"/>
    </xf>
    <xf borderId="13" fillId="6" fontId="3" numFmtId="0" xfId="0" applyAlignment="1" applyBorder="1" applyFill="1" applyFont="1">
      <alignment horizontal="center"/>
    </xf>
    <xf borderId="16" fillId="4" fontId="5" numFmtId="0" xfId="0" applyBorder="1" applyFont="1"/>
    <xf borderId="7" fillId="4" fontId="5" numFmtId="0" xfId="0" applyAlignment="1" applyBorder="1" applyFont="1">
      <alignment horizontal="center"/>
    </xf>
    <xf borderId="7" fillId="4" fontId="5" numFmtId="0" xfId="0" applyBorder="1" applyFont="1"/>
    <xf borderId="17" fillId="4" fontId="5" numFmtId="0" xfId="0" applyBorder="1" applyFont="1"/>
    <xf borderId="0" fillId="0" fontId="5" numFmtId="0" xfId="0" applyFont="1"/>
    <xf borderId="16" fillId="5" fontId="5" numFmtId="0" xfId="0" applyBorder="1" applyFont="1"/>
    <xf borderId="7" fillId="5" fontId="5" numFmtId="0" xfId="0" applyAlignment="1" applyBorder="1" applyFont="1">
      <alignment horizontal="center"/>
    </xf>
    <xf borderId="7" fillId="5" fontId="5" numFmtId="0" xfId="0" applyBorder="1" applyFont="1"/>
    <xf borderId="17" fillId="5" fontId="5" numFmtId="0" xfId="0" applyBorder="1" applyFont="1"/>
    <xf borderId="16" fillId="6" fontId="5" numFmtId="0" xfId="0" applyBorder="1" applyFont="1"/>
    <xf borderId="7" fillId="6" fontId="5" numFmtId="0" xfId="0" applyAlignment="1" applyBorder="1" applyFont="1">
      <alignment horizontal="center"/>
    </xf>
    <xf borderId="7" fillId="6" fontId="5" numFmtId="0" xfId="0" applyBorder="1" applyFont="1"/>
    <xf borderId="17" fillId="6" fontId="5" numFmtId="0" xfId="0" applyBorder="1" applyFont="1"/>
    <xf borderId="7" fillId="4" fontId="5" numFmtId="165" xfId="0" applyAlignment="1" applyBorder="1" applyFont="1" applyNumberFormat="1">
      <alignment horizontal="center"/>
    </xf>
    <xf borderId="7" fillId="7" fontId="5" numFmtId="164" xfId="0" applyBorder="1" applyFill="1" applyFont="1" applyNumberFormat="1"/>
    <xf borderId="17" fillId="8" fontId="5" numFmtId="166" xfId="0" applyBorder="1" applyFill="1" applyFont="1" applyNumberFormat="1"/>
    <xf borderId="7" fillId="5" fontId="5" numFmtId="165" xfId="0" applyAlignment="1" applyBorder="1" applyFont="1" applyNumberFormat="1">
      <alignment horizontal="center"/>
    </xf>
    <xf borderId="7" fillId="9" fontId="5" numFmtId="164" xfId="0" applyBorder="1" applyFill="1" applyFont="1" applyNumberFormat="1"/>
    <xf borderId="17" fillId="10" fontId="5" numFmtId="166" xfId="0" applyBorder="1" applyFill="1" applyFont="1" applyNumberFormat="1"/>
    <xf borderId="7" fillId="6" fontId="5" numFmtId="165" xfId="0" applyAlignment="1" applyBorder="1" applyFont="1" applyNumberFormat="1">
      <alignment horizontal="center"/>
    </xf>
    <xf borderId="7" fillId="11" fontId="5" numFmtId="1" xfId="0" applyAlignment="1" applyBorder="1" applyFill="1" applyFont="1" applyNumberFormat="1">
      <alignment horizontal="center"/>
    </xf>
    <xf borderId="7" fillId="11" fontId="5" numFmtId="164" xfId="0" applyBorder="1" applyFont="1" applyNumberFormat="1"/>
    <xf borderId="17" fillId="12" fontId="5" numFmtId="166" xfId="0" applyBorder="1" applyFill="1" applyFont="1" applyNumberFormat="1"/>
    <xf borderId="7" fillId="7" fontId="5" numFmtId="0" xfId="0" applyBorder="1" applyFont="1"/>
    <xf borderId="17" fillId="8" fontId="5" numFmtId="0" xfId="0" applyBorder="1" applyFont="1"/>
    <xf borderId="7" fillId="9" fontId="5" numFmtId="0" xfId="0" applyBorder="1" applyFont="1"/>
    <xf borderId="7" fillId="6" fontId="5" numFmtId="165" xfId="0" applyBorder="1" applyFont="1" applyNumberFormat="1"/>
    <xf borderId="7" fillId="11" fontId="5" numFmtId="0" xfId="0" applyBorder="1" applyFont="1"/>
    <xf borderId="17" fillId="12" fontId="5" numFmtId="0" xfId="0" applyBorder="1" applyFont="1"/>
    <xf borderId="7" fillId="6" fontId="5" numFmtId="167" xfId="0" applyBorder="1" applyFont="1" applyNumberFormat="1"/>
    <xf borderId="16" fillId="8" fontId="6" numFmtId="0" xfId="0" applyBorder="1" applyFont="1"/>
    <xf borderId="7" fillId="8" fontId="6" numFmtId="0" xfId="0" applyBorder="1" applyFont="1"/>
    <xf borderId="17" fillId="8" fontId="6" numFmtId="166" xfId="0" applyBorder="1" applyFont="1" applyNumberFormat="1"/>
    <xf borderId="16" fillId="10" fontId="6" numFmtId="0" xfId="0" applyBorder="1" applyFont="1"/>
    <xf borderId="7" fillId="10" fontId="6" numFmtId="0" xfId="0" applyBorder="1" applyFont="1"/>
    <xf borderId="17" fillId="10" fontId="6" numFmtId="166" xfId="0" applyBorder="1" applyFont="1" applyNumberFormat="1"/>
    <xf borderId="7" fillId="11" fontId="5" numFmtId="0" xfId="0" applyAlignment="1" applyBorder="1" applyFont="1">
      <alignment horizontal="right"/>
    </xf>
    <xf borderId="16" fillId="12" fontId="6" numFmtId="0" xfId="0" applyBorder="1" applyFont="1"/>
    <xf borderId="7" fillId="12" fontId="6" numFmtId="0" xfId="0" applyBorder="1" applyFont="1"/>
    <xf borderId="17" fillId="12" fontId="6" numFmtId="166" xfId="0" applyBorder="1" applyFont="1" applyNumberFormat="1"/>
    <xf borderId="17" fillId="4" fontId="5" numFmtId="166" xfId="0" applyBorder="1" applyFont="1" applyNumberFormat="1"/>
    <xf borderId="17" fillId="5" fontId="5" numFmtId="166" xfId="0" applyBorder="1" applyFont="1" applyNumberFormat="1"/>
    <xf borderId="17" fillId="6" fontId="5" numFmtId="166" xfId="0" applyBorder="1" applyFont="1" applyNumberFormat="1"/>
    <xf borderId="18" fillId="4" fontId="5" numFmtId="0" xfId="0" applyBorder="1" applyFont="1"/>
    <xf borderId="19" fillId="4" fontId="5" numFmtId="0" xfId="0" applyBorder="1" applyFont="1"/>
    <xf borderId="20" fillId="4" fontId="5" numFmtId="0" xfId="0" applyBorder="1" applyFont="1"/>
    <xf borderId="18" fillId="5" fontId="5" numFmtId="0" xfId="0" applyBorder="1" applyFont="1"/>
    <xf borderId="19" fillId="5" fontId="5" numFmtId="0" xfId="0" applyBorder="1" applyFont="1"/>
    <xf borderId="19" fillId="13" fontId="5" numFmtId="0" xfId="0" applyBorder="1" applyFill="1" applyFont="1"/>
    <xf borderId="20" fillId="5" fontId="5" numFmtId="0" xfId="0" applyBorder="1" applyFont="1"/>
    <xf borderId="18" fillId="6" fontId="5" numFmtId="0" xfId="0" applyBorder="1" applyFont="1"/>
    <xf borderId="19" fillId="6" fontId="5" numFmtId="0" xfId="0" applyBorder="1" applyFont="1"/>
    <xf borderId="19" fillId="14" fontId="5" numFmtId="0" xfId="0" applyBorder="1" applyFill="1" applyFont="1"/>
    <xf borderId="20" fillId="6"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1.63"/>
    <col customWidth="1" min="2" max="2" width="13.63"/>
    <col customWidth="1" min="3" max="3" width="12.63"/>
    <col customWidth="1" min="4" max="4" width="19.63"/>
    <col customWidth="1" min="5" max="5" width="7.0"/>
    <col customWidth="1" min="6" max="6" width="22.25"/>
    <col customWidth="1" min="7" max="7" width="12.38"/>
    <col customWidth="1" min="9" max="9" width="17.88"/>
    <col customWidth="1" min="10" max="10" width="7.0"/>
    <col customWidth="1" min="11" max="11" width="21.75"/>
    <col customWidth="1" min="12" max="12" width="13.38"/>
    <col customWidth="1" min="14" max="14" width="12.75"/>
    <col customWidth="1" min="15" max="15" width="19.63"/>
  </cols>
  <sheetData>
    <row r="1" ht="35.25" customHeight="1">
      <c r="F1" s="1" t="s">
        <v>0</v>
      </c>
      <c r="G1" s="2"/>
      <c r="H1" s="2"/>
      <c r="I1" s="3"/>
    </row>
    <row r="2" ht="28.5" customHeight="1">
      <c r="A2" s="4" t="s">
        <v>1</v>
      </c>
      <c r="B2" s="5"/>
      <c r="C2" s="6"/>
      <c r="D2" s="7">
        <v>130.0</v>
      </c>
      <c r="E2" s="8"/>
      <c r="F2" s="9"/>
      <c r="I2" s="10"/>
      <c r="J2" s="8"/>
      <c r="K2" s="11"/>
      <c r="L2" s="11"/>
      <c r="M2" s="11"/>
      <c r="N2" s="11"/>
      <c r="O2" s="11"/>
      <c r="P2" s="8"/>
      <c r="Q2" s="8"/>
      <c r="R2" s="8"/>
      <c r="S2" s="8"/>
      <c r="T2" s="8"/>
      <c r="U2" s="8"/>
      <c r="V2" s="8"/>
      <c r="W2" s="8"/>
      <c r="X2" s="8"/>
      <c r="Y2" s="8"/>
      <c r="Z2" s="8"/>
      <c r="AA2" s="8"/>
      <c r="AB2" s="8"/>
    </row>
    <row r="3" ht="28.5" customHeight="1">
      <c r="A3" s="4" t="s">
        <v>2</v>
      </c>
      <c r="B3" s="5"/>
      <c r="C3" s="6"/>
      <c r="D3" s="12">
        <v>250.0</v>
      </c>
      <c r="E3" s="8"/>
      <c r="F3" s="9"/>
      <c r="I3" s="10"/>
      <c r="J3" s="8"/>
      <c r="L3" s="11"/>
      <c r="M3" s="11"/>
      <c r="N3" s="11"/>
      <c r="O3" s="11"/>
      <c r="P3" s="8"/>
      <c r="Q3" s="8"/>
      <c r="R3" s="8"/>
      <c r="S3" s="8"/>
      <c r="T3" s="8"/>
      <c r="U3" s="8"/>
      <c r="V3" s="8"/>
      <c r="W3" s="8"/>
      <c r="X3" s="8"/>
      <c r="Y3" s="8"/>
      <c r="Z3" s="8"/>
      <c r="AA3" s="8"/>
      <c r="AB3" s="8"/>
    </row>
    <row r="4" ht="28.5" customHeight="1">
      <c r="A4" s="4" t="s">
        <v>3</v>
      </c>
      <c r="B4" s="5"/>
      <c r="C4" s="6"/>
      <c r="D4" s="13">
        <v>360.0</v>
      </c>
      <c r="E4" s="14"/>
      <c r="F4" s="15"/>
      <c r="G4" s="16"/>
      <c r="H4" s="16"/>
      <c r="I4" s="17"/>
      <c r="J4" s="8"/>
      <c r="K4" s="11"/>
      <c r="L4" s="11"/>
      <c r="M4" s="11"/>
      <c r="N4" s="11"/>
      <c r="O4" s="11"/>
      <c r="P4" s="8"/>
      <c r="Q4" s="8"/>
      <c r="R4" s="8"/>
      <c r="S4" s="8"/>
      <c r="T4" s="8"/>
      <c r="U4" s="8"/>
      <c r="V4" s="8"/>
      <c r="W4" s="8"/>
      <c r="X4" s="8"/>
      <c r="Y4" s="8"/>
      <c r="Z4" s="8"/>
      <c r="AA4" s="8"/>
      <c r="AB4" s="8"/>
    </row>
    <row r="5" ht="39.75" customHeight="1">
      <c r="A5" s="11"/>
      <c r="B5" s="11"/>
      <c r="C5" s="11"/>
      <c r="D5" s="11"/>
      <c r="E5" s="8"/>
      <c r="F5" s="11"/>
      <c r="G5" s="11"/>
      <c r="H5" s="11"/>
      <c r="I5" s="11"/>
      <c r="J5" s="11"/>
      <c r="K5" s="11"/>
      <c r="L5" s="11"/>
      <c r="M5" s="11"/>
      <c r="N5" s="11"/>
      <c r="O5" s="11"/>
      <c r="P5" s="8"/>
      <c r="Q5" s="8"/>
      <c r="R5" s="8"/>
      <c r="S5" s="8"/>
      <c r="T5" s="8"/>
      <c r="U5" s="8"/>
      <c r="V5" s="8"/>
      <c r="W5" s="8"/>
      <c r="X5" s="8"/>
      <c r="Y5" s="8"/>
      <c r="Z5" s="8"/>
      <c r="AA5" s="8"/>
      <c r="AB5" s="8"/>
    </row>
    <row r="6" ht="39.75" customHeight="1">
      <c r="A6" s="18" t="s">
        <v>4</v>
      </c>
      <c r="B6" s="19"/>
      <c r="C6" s="19"/>
      <c r="D6" s="20"/>
      <c r="E6" s="21"/>
      <c r="F6" s="22" t="s">
        <v>5</v>
      </c>
      <c r="G6" s="19"/>
      <c r="H6" s="19"/>
      <c r="I6" s="20"/>
      <c r="J6" s="21"/>
      <c r="K6" s="23" t="s">
        <v>6</v>
      </c>
      <c r="L6" s="19"/>
      <c r="M6" s="19"/>
      <c r="N6" s="19"/>
      <c r="O6" s="20"/>
      <c r="P6" s="21"/>
      <c r="Q6" s="21"/>
      <c r="R6" s="21"/>
      <c r="S6" s="21"/>
      <c r="T6" s="21"/>
      <c r="U6" s="21"/>
      <c r="V6" s="21"/>
      <c r="W6" s="21"/>
      <c r="X6" s="21"/>
      <c r="Y6" s="21"/>
      <c r="Z6" s="21"/>
      <c r="AA6" s="21"/>
      <c r="AB6" s="21"/>
    </row>
    <row r="7" ht="25.5" customHeight="1">
      <c r="A7" s="24"/>
      <c r="B7" s="25" t="s">
        <v>7</v>
      </c>
      <c r="C7" s="26"/>
      <c r="D7" s="27"/>
      <c r="E7" s="28"/>
      <c r="F7" s="29"/>
      <c r="G7" s="30" t="s">
        <v>7</v>
      </c>
      <c r="H7" s="31"/>
      <c r="I7" s="32"/>
      <c r="J7" s="28"/>
      <c r="K7" s="33"/>
      <c r="L7" s="34" t="s">
        <v>7</v>
      </c>
      <c r="M7" s="35" t="s">
        <v>8</v>
      </c>
      <c r="N7" s="35"/>
      <c r="O7" s="36"/>
      <c r="P7" s="28"/>
      <c r="Q7" s="28"/>
      <c r="R7" s="28"/>
      <c r="S7" s="28"/>
      <c r="T7" s="28"/>
      <c r="U7" s="28"/>
      <c r="V7" s="28"/>
      <c r="W7" s="28"/>
      <c r="X7" s="28"/>
      <c r="Y7" s="28"/>
      <c r="Z7" s="28"/>
      <c r="AA7" s="28"/>
      <c r="AB7" s="28"/>
    </row>
    <row r="8" ht="25.5" customHeight="1">
      <c r="A8" s="24" t="s">
        <v>1</v>
      </c>
      <c r="B8" s="37">
        <v>30.0</v>
      </c>
      <c r="C8" s="38">
        <f t="shared" ref="C8:C9" si="1">D2</f>
        <v>130</v>
      </c>
      <c r="D8" s="39">
        <f>D2*B8</f>
        <v>3900</v>
      </c>
      <c r="E8" s="28"/>
      <c r="F8" s="29" t="s">
        <v>1</v>
      </c>
      <c r="G8" s="40">
        <v>15.0</v>
      </c>
      <c r="H8" s="41">
        <f t="shared" ref="H8:H9" si="2">D2</f>
        <v>130</v>
      </c>
      <c r="I8" s="42">
        <f t="shared" ref="I8:I9" si="3">D2*G8</f>
        <v>1950</v>
      </c>
      <c r="J8" s="28"/>
      <c r="K8" s="33" t="s">
        <v>1</v>
      </c>
      <c r="L8" s="43">
        <v>15.0</v>
      </c>
      <c r="M8" s="44">
        <f>D4</f>
        <v>360</v>
      </c>
      <c r="N8" s="45">
        <f t="shared" ref="N8:N9" si="4">D2</f>
        <v>130</v>
      </c>
      <c r="O8" s="46">
        <f>D2*L8</f>
        <v>1950</v>
      </c>
      <c r="P8" s="28"/>
      <c r="Q8" s="28"/>
      <c r="R8" s="28"/>
      <c r="S8" s="28"/>
      <c r="T8" s="28"/>
      <c r="U8" s="28"/>
      <c r="V8" s="28"/>
      <c r="W8" s="28"/>
      <c r="X8" s="28"/>
      <c r="Y8" s="28"/>
      <c r="Z8" s="28"/>
      <c r="AA8" s="28"/>
      <c r="AB8" s="28"/>
    </row>
    <row r="9" ht="25.5" customHeight="1">
      <c r="A9" s="24" t="s">
        <v>9</v>
      </c>
      <c r="B9" s="37"/>
      <c r="C9" s="47">
        <f t="shared" si="1"/>
        <v>250</v>
      </c>
      <c r="D9" s="48"/>
      <c r="E9" s="28"/>
      <c r="F9" s="29" t="s">
        <v>9</v>
      </c>
      <c r="G9" s="40">
        <v>10.0</v>
      </c>
      <c r="H9" s="49">
        <f t="shared" si="2"/>
        <v>250</v>
      </c>
      <c r="I9" s="42">
        <f t="shared" si="3"/>
        <v>2500</v>
      </c>
      <c r="J9" s="28"/>
      <c r="K9" s="33" t="s">
        <v>9</v>
      </c>
      <c r="L9" s="50"/>
      <c r="M9" s="35"/>
      <c r="N9" s="51">
        <f t="shared" si="4"/>
        <v>250</v>
      </c>
      <c r="O9" s="52"/>
      <c r="P9" s="28"/>
      <c r="Q9" s="28"/>
      <c r="R9" s="28"/>
      <c r="S9" s="28"/>
      <c r="T9" s="28"/>
      <c r="U9" s="28"/>
      <c r="V9" s="28"/>
      <c r="W9" s="28"/>
      <c r="X9" s="28"/>
      <c r="Y9" s="28"/>
      <c r="Z9" s="28"/>
      <c r="AA9" s="28"/>
      <c r="AB9" s="28"/>
    </row>
    <row r="10" ht="25.5" customHeight="1">
      <c r="A10" s="24"/>
      <c r="B10" s="26"/>
      <c r="C10" s="26"/>
      <c r="D10" s="27"/>
      <c r="E10" s="28"/>
      <c r="F10" s="29"/>
      <c r="G10" s="31"/>
      <c r="H10" s="31"/>
      <c r="I10" s="32"/>
      <c r="J10" s="28"/>
      <c r="K10" s="33" t="s">
        <v>10</v>
      </c>
      <c r="L10" s="53">
        <v>7.5</v>
      </c>
      <c r="M10" s="35" t="s">
        <v>11</v>
      </c>
      <c r="N10" s="51">
        <f>IF(N9&lt;(M8*0.46),N9,(M8*0.46))</f>
        <v>165.6</v>
      </c>
      <c r="O10" s="46">
        <f t="shared" ref="O10:O11" si="5">N10*L10</f>
        <v>1242</v>
      </c>
      <c r="P10" s="28"/>
      <c r="Q10" s="28"/>
      <c r="R10" s="28"/>
      <c r="S10" s="28"/>
      <c r="T10" s="28"/>
      <c r="U10" s="28"/>
      <c r="V10" s="28"/>
      <c r="W10" s="28"/>
      <c r="X10" s="28"/>
      <c r="Y10" s="28"/>
      <c r="Z10" s="28"/>
      <c r="AA10" s="28"/>
      <c r="AB10" s="28"/>
    </row>
    <row r="11" ht="25.5" customHeight="1">
      <c r="A11" s="54" t="s">
        <v>12</v>
      </c>
      <c r="B11" s="55"/>
      <c r="C11" s="55"/>
      <c r="D11" s="56">
        <f>D8</f>
        <v>3900</v>
      </c>
      <c r="E11" s="28"/>
      <c r="F11" s="57" t="s">
        <v>12</v>
      </c>
      <c r="G11" s="58"/>
      <c r="H11" s="58"/>
      <c r="I11" s="59">
        <f>I8+I9</f>
        <v>4450</v>
      </c>
      <c r="J11" s="28"/>
      <c r="K11" s="33" t="s">
        <v>13</v>
      </c>
      <c r="L11" s="50">
        <v>30.0</v>
      </c>
      <c r="M11" s="35" t="s">
        <v>14</v>
      </c>
      <c r="N11" s="60">
        <f>IF(N9-N10&lt;0,"0",N9-N10)</f>
        <v>84.4</v>
      </c>
      <c r="O11" s="46">
        <f t="shared" si="5"/>
        <v>2532</v>
      </c>
      <c r="P11" s="28"/>
      <c r="Q11" s="28"/>
      <c r="R11" s="28"/>
      <c r="S11" s="28"/>
      <c r="T11" s="28"/>
      <c r="U11" s="28"/>
      <c r="V11" s="28"/>
      <c r="W11" s="28"/>
      <c r="X11" s="28"/>
      <c r="Y11" s="28"/>
      <c r="Z11" s="28"/>
      <c r="AA11" s="28"/>
      <c r="AB11" s="28"/>
    </row>
    <row r="12" ht="25.5" customHeight="1">
      <c r="A12" s="24"/>
      <c r="B12" s="26"/>
      <c r="C12" s="26"/>
      <c r="D12" s="27"/>
      <c r="E12" s="28"/>
      <c r="F12" s="29"/>
      <c r="G12" s="31"/>
      <c r="H12" s="31"/>
      <c r="I12" s="32"/>
      <c r="J12" s="28"/>
      <c r="K12" s="33"/>
      <c r="L12" s="35"/>
      <c r="M12" s="35"/>
      <c r="N12" s="35"/>
      <c r="O12" s="36"/>
      <c r="P12" s="28"/>
      <c r="Q12" s="28"/>
      <c r="R12" s="28"/>
      <c r="S12" s="28"/>
      <c r="T12" s="28"/>
      <c r="U12" s="28"/>
      <c r="V12" s="28"/>
      <c r="W12" s="28"/>
      <c r="X12" s="28"/>
      <c r="Y12" s="28"/>
      <c r="Z12" s="28"/>
      <c r="AA12" s="28"/>
      <c r="AB12" s="28"/>
    </row>
    <row r="13" ht="25.5" customHeight="1">
      <c r="A13" s="24"/>
      <c r="B13" s="26"/>
      <c r="C13" s="26"/>
      <c r="D13" s="27"/>
      <c r="E13" s="28"/>
      <c r="F13" s="29"/>
      <c r="G13" s="31"/>
      <c r="H13" s="31"/>
      <c r="I13" s="32"/>
      <c r="J13" s="28"/>
      <c r="K13" s="61" t="s">
        <v>12</v>
      </c>
      <c r="L13" s="62"/>
      <c r="M13" s="62"/>
      <c r="N13" s="62"/>
      <c r="O13" s="63">
        <f>O8+O10+O11</f>
        <v>5724</v>
      </c>
      <c r="P13" s="28"/>
      <c r="Q13" s="28"/>
      <c r="R13" s="28"/>
      <c r="S13" s="28"/>
      <c r="T13" s="28"/>
      <c r="U13" s="28"/>
      <c r="V13" s="28"/>
      <c r="W13" s="28"/>
      <c r="X13" s="28"/>
      <c r="Y13" s="28"/>
      <c r="Z13" s="28"/>
      <c r="AA13" s="28"/>
      <c r="AB13" s="28"/>
    </row>
    <row r="14" ht="25.5" customHeight="1">
      <c r="A14" s="24" t="s">
        <v>15</v>
      </c>
      <c r="B14" s="26"/>
      <c r="C14" s="26"/>
      <c r="D14" s="64">
        <f>D8/D2</f>
        <v>30</v>
      </c>
      <c r="E14" s="28"/>
      <c r="F14" s="29" t="s">
        <v>15</v>
      </c>
      <c r="G14" s="31"/>
      <c r="H14" s="31"/>
      <c r="I14" s="65">
        <f>I11/D2</f>
        <v>34.23076923</v>
      </c>
      <c r="J14" s="28"/>
      <c r="K14" s="33" t="s">
        <v>15</v>
      </c>
      <c r="L14" s="35"/>
      <c r="M14" s="35"/>
      <c r="N14" s="35"/>
      <c r="O14" s="66">
        <f>O13/D2</f>
        <v>44.03076923</v>
      </c>
      <c r="P14" s="28"/>
      <c r="Q14" s="28"/>
      <c r="R14" s="28"/>
      <c r="S14" s="28"/>
      <c r="T14" s="28"/>
      <c r="U14" s="28"/>
      <c r="V14" s="28"/>
      <c r="W14" s="28"/>
      <c r="X14" s="28"/>
      <c r="Y14" s="28"/>
      <c r="Z14" s="28"/>
      <c r="AA14" s="28"/>
      <c r="AB14" s="28"/>
    </row>
    <row r="15" ht="25.5" customHeight="1">
      <c r="A15" s="24" t="s">
        <v>16</v>
      </c>
      <c r="B15" s="26"/>
      <c r="C15" s="26"/>
      <c r="D15" s="64">
        <f>D8/D3</f>
        <v>15.6</v>
      </c>
      <c r="E15" s="28"/>
      <c r="F15" s="29" t="s">
        <v>16</v>
      </c>
      <c r="G15" s="31"/>
      <c r="H15" s="31"/>
      <c r="I15" s="65">
        <f>I11/D3</f>
        <v>17.8</v>
      </c>
      <c r="J15" s="28"/>
      <c r="K15" s="33" t="s">
        <v>16</v>
      </c>
      <c r="L15" s="35"/>
      <c r="M15" s="35"/>
      <c r="N15" s="35"/>
      <c r="O15" s="66">
        <f>O13/D3</f>
        <v>22.896</v>
      </c>
      <c r="P15" s="28"/>
      <c r="Q15" s="28"/>
      <c r="R15" s="28"/>
      <c r="S15" s="28"/>
      <c r="T15" s="28"/>
      <c r="U15" s="28"/>
      <c r="V15" s="28"/>
      <c r="W15" s="28"/>
      <c r="X15" s="28"/>
      <c r="Y15" s="28"/>
      <c r="Z15" s="28"/>
      <c r="AA15" s="28"/>
      <c r="AB15" s="28"/>
    </row>
    <row r="16" ht="25.5" customHeight="1">
      <c r="A16" s="67" t="s">
        <v>17</v>
      </c>
      <c r="B16" s="68"/>
      <c r="C16" s="68">
        <f>SUM(D3/D2)*12</f>
        <v>23.07692308</v>
      </c>
      <c r="D16" s="69" t="s">
        <v>18</v>
      </c>
      <c r="E16" s="28"/>
      <c r="F16" s="70" t="s">
        <v>17</v>
      </c>
      <c r="G16" s="71"/>
      <c r="H16" s="72">
        <f>SUM(D3/D2)*12</f>
        <v>23.07692308</v>
      </c>
      <c r="I16" s="73" t="s">
        <v>18</v>
      </c>
      <c r="J16" s="28"/>
      <c r="K16" s="74" t="s">
        <v>17</v>
      </c>
      <c r="L16" s="75"/>
      <c r="M16" s="75"/>
      <c r="N16" s="76">
        <f>SUM(D3/D2)*12</f>
        <v>23.07692308</v>
      </c>
      <c r="O16" s="77" t="s">
        <v>18</v>
      </c>
      <c r="P16" s="28"/>
      <c r="Q16" s="28"/>
      <c r="R16" s="28"/>
      <c r="S16" s="28"/>
      <c r="T16" s="28"/>
      <c r="U16" s="28"/>
      <c r="V16" s="28"/>
      <c r="W16" s="28"/>
      <c r="X16" s="28"/>
      <c r="Y16" s="28"/>
      <c r="Z16" s="28"/>
      <c r="AA16" s="28"/>
      <c r="AB16" s="28"/>
    </row>
    <row r="17" ht="15.7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row>
    <row r="18" ht="15.7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row>
    <row r="19" ht="15.7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row>
    <row r="20" ht="15.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row>
    <row r="21" ht="15.7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row>
    <row r="22" ht="15.7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row>
    <row r="23" ht="15.7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row>
    <row r="24" ht="15.7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row>
    <row r="25" ht="15.7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row>
    <row r="26" ht="15.7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row>
    <row r="27" ht="15.7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row>
    <row r="28" ht="15.7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row>
    <row r="29" ht="15.7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row>
    <row r="30" ht="15.7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row>
    <row r="31" ht="15.7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row>
    <row r="32" ht="15.7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row>
    <row r="33" ht="15.7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row>
    <row r="34" ht="15.7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row>
    <row r="35" ht="15.7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row>
    <row r="36" ht="15.7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row>
    <row r="37" ht="15.7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row>
    <row r="38" ht="15.7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row>
    <row r="39" ht="15.7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row>
    <row r="40" ht="15.7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row>
    <row r="41" ht="15.7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row>
    <row r="42" ht="15.7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row>
    <row r="43" ht="15.7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ht="15.7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ht="15.7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row>
    <row r="46" ht="15.7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row>
    <row r="47" ht="15.7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row>
    <row r="48" ht="15.7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row>
    <row r="49" ht="15.7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row>
    <row r="50" ht="15.7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row>
    <row r="51" ht="15.7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row>
    <row r="52" ht="15.7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row>
    <row r="53" ht="15.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row>
    <row r="54" ht="15.7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row>
    <row r="55" ht="15.7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row>
    <row r="56" ht="15.7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row>
    <row r="57" ht="15.7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row>
    <row r="58" ht="15.7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row>
    <row r="59" ht="15.7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row>
    <row r="60" ht="15.7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row>
    <row r="61" ht="15.7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row>
    <row r="62" ht="15.7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row>
    <row r="63" ht="15.7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row>
    <row r="64" ht="15.7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row>
    <row r="65" ht="15.7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row>
    <row r="66" ht="15.7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row>
    <row r="67" ht="15.7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row>
    <row r="68" ht="15.7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row>
    <row r="69" ht="15.7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row>
    <row r="70" ht="15.7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row>
    <row r="71" ht="15.7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row>
    <row r="72" ht="15.7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row>
    <row r="73" ht="15.7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row>
    <row r="74" ht="15.7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row>
    <row r="75" ht="15.7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row>
    <row r="76" ht="15.7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row>
    <row r="77" ht="15.7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row>
    <row r="78" ht="15.7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row>
    <row r="79" ht="15.7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row>
    <row r="80" ht="15.7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row>
    <row r="81" ht="15.7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row>
    <row r="82" ht="15.7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row>
    <row r="83" ht="15.7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row>
    <row r="84" ht="15.7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row>
    <row r="85" ht="15.7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row>
    <row r="86" ht="15.7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row>
    <row r="87" ht="15.7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row>
    <row r="88" ht="15.7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row>
    <row r="89" ht="15.7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row>
    <row r="90" ht="15.7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row>
    <row r="91" ht="15.7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row>
    <row r="92" ht="15.7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row>
    <row r="93" ht="15.7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row>
    <row r="94" ht="15.7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row>
    <row r="95" ht="15.7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row>
    <row r="96" ht="15.7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row>
    <row r="97" ht="15.7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row>
    <row r="98" ht="15.7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row>
    <row r="99" ht="15.7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row>
    <row r="100" ht="15.7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row>
    <row r="101" ht="15.7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row>
    <row r="102" ht="15.7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row>
    <row r="103" ht="15.7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row>
    <row r="104" ht="15.7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row>
    <row r="105" ht="15.7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row>
    <row r="106" ht="15.7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row>
    <row r="107" ht="15.7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row>
    <row r="108" ht="15.7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row>
    <row r="109" ht="15.7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row>
    <row r="110" ht="15.7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row>
    <row r="111" ht="15.7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row>
    <row r="112" ht="15.7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row>
    <row r="113" ht="15.7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row>
    <row r="114" ht="15.7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row>
    <row r="115" ht="15.7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row>
    <row r="116" ht="15.7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row>
    <row r="117" ht="15.7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row>
    <row r="118" ht="15.7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row>
    <row r="119" ht="15.7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row>
    <row r="120" ht="15.7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row>
    <row r="121" ht="15.7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row>
    <row r="122" ht="15.7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row>
    <row r="123" ht="15.7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row>
    <row r="124" ht="15.7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row>
    <row r="125" ht="15.7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row>
    <row r="126" ht="15.7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row>
    <row r="127" ht="15.7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row>
    <row r="128" ht="15.7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row>
    <row r="129" ht="15.7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row>
    <row r="130" ht="15.7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row>
    <row r="131" ht="15.7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row>
    <row r="132" ht="15.7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row>
    <row r="133" ht="15.7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row>
    <row r="134" ht="15.7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row>
    <row r="135" ht="15.7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row>
    <row r="136" ht="15.7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row>
    <row r="137" ht="15.7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row>
    <row r="138" ht="15.7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row>
    <row r="139" ht="15.7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row>
    <row r="140" ht="15.7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row>
    <row r="141" ht="15.7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row>
    <row r="142" ht="15.7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row>
    <row r="143" ht="15.7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row>
    <row r="144" ht="15.7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row>
    <row r="145" ht="15.7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row>
    <row r="146" ht="15.7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row>
    <row r="147" ht="15.7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row>
    <row r="148" ht="15.7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row>
    <row r="149" ht="15.7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row>
    <row r="150" ht="15.7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row>
    <row r="151" ht="15.7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row>
    <row r="152" ht="15.7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row>
    <row r="153" ht="15.7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row>
    <row r="154" ht="15.7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row>
    <row r="155" ht="15.7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row>
    <row r="156" ht="15.7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row>
    <row r="157" ht="15.7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row>
    <row r="158" ht="15.7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row>
    <row r="159" ht="15.7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row>
    <row r="160" ht="15.7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row>
    <row r="161" ht="15.7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row>
    <row r="162" ht="15.7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row>
    <row r="163" ht="15.7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row>
    <row r="164" ht="15.7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row>
    <row r="165" ht="15.7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row>
    <row r="166" ht="15.7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row>
    <row r="167" ht="15.7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row>
    <row r="168" ht="15.7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row>
    <row r="169" ht="15.7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row>
    <row r="170" ht="15.7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row>
    <row r="171" ht="15.7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row>
    <row r="172" ht="15.7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row>
    <row r="173" ht="15.7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row>
    <row r="174" ht="15.7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row>
    <row r="175" ht="15.7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row>
    <row r="176" ht="15.7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row>
    <row r="177" ht="15.7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row>
    <row r="178" ht="15.7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row>
    <row r="179" ht="15.7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row>
    <row r="180" ht="15.7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row>
    <row r="181" ht="15.7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row>
    <row r="182" ht="15.7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row>
    <row r="183" ht="15.7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row>
    <row r="184" ht="15.7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row>
    <row r="185" ht="15.7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row>
    <row r="186" ht="15.7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row>
    <row r="187" ht="15.7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row>
    <row r="188" ht="15.7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row>
    <row r="189" ht="15.7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row>
    <row r="190" ht="15.7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row>
    <row r="191" ht="15.7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row>
    <row r="192" ht="15.7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row>
    <row r="193" ht="15.7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row>
    <row r="194" ht="15.7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row>
    <row r="195" ht="15.7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row>
    <row r="196" ht="15.7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row>
    <row r="197" ht="15.7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row>
    <row r="198" ht="15.7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row>
    <row r="199" ht="15.7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row>
    <row r="200" ht="15.7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row>
    <row r="201" ht="15.7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row>
    <row r="202" ht="15.7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row>
    <row r="203" ht="15.7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row>
    <row r="204" ht="15.7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row>
    <row r="205" ht="15.7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row>
    <row r="206" ht="15.7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row>
    <row r="207" ht="15.7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row>
    <row r="208" ht="15.7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row>
    <row r="209" ht="15.7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row>
    <row r="210" ht="15.7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row>
    <row r="211" ht="15.7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row>
    <row r="212" ht="15.7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row>
    <row r="213" ht="15.7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row>
    <row r="214" ht="15.7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row>
    <row r="215" ht="15.7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row>
    <row r="216" ht="15.7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row>
    <row r="217" ht="15.7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row>
    <row r="218" ht="15.7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row>
    <row r="219" ht="15.7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row>
    <row r="220" ht="15.7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F1:I4"/>
    <mergeCell ref="A2:C2"/>
    <mergeCell ref="A3:C3"/>
    <mergeCell ref="A4:C4"/>
    <mergeCell ref="A6:D6"/>
    <mergeCell ref="F6:I6"/>
    <mergeCell ref="K6:O6"/>
  </mergeCells>
  <printOptions/>
  <pageMargins bottom="0.75" footer="0.0" header="0.0" left="0.7" right="0.7" top="0.75"/>
  <pageSetup orientation="landscape"/>
  <drawing r:id="rId1"/>
</worksheet>
</file>